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os\vegamg\Desktop\Página web nueva\simuladores\"/>
    </mc:Choice>
  </mc:AlternateContent>
  <bookViews>
    <workbookView xWindow="240" yWindow="75" windowWidth="23580" windowHeight="9855"/>
  </bookViews>
  <sheets>
    <sheet name="AhorroMetaDecimo" sheetId="4" r:id="rId1"/>
  </sheets>
  <calcPr calcId="152511"/>
</workbook>
</file>

<file path=xl/calcChain.xml><?xml version="1.0" encoding="utf-8"?>
<calcChain xmlns="http://schemas.openxmlformats.org/spreadsheetml/2006/main">
  <c r="F40" i="4" l="1"/>
  <c r="F35" i="4"/>
  <c r="G35" i="4" s="1"/>
  <c r="B33" i="4"/>
  <c r="D43" i="4" s="1"/>
  <c r="E17" i="4"/>
  <c r="D42" i="4" l="1"/>
  <c r="D44" i="4"/>
  <c r="D34" i="4"/>
  <c r="D36" i="4"/>
  <c r="D38" i="4"/>
  <c r="D40" i="4"/>
  <c r="D33" i="4"/>
  <c r="D35" i="4"/>
  <c r="D37" i="4"/>
  <c r="D39" i="4"/>
  <c r="D41" i="4"/>
  <c r="H33" i="4" l="1"/>
  <c r="I33" i="4" s="1"/>
  <c r="E33" i="4"/>
  <c r="E34" i="4" s="1"/>
  <c r="E35" i="4" s="1"/>
  <c r="E36" i="4" s="1"/>
  <c r="E37" i="4" s="1"/>
  <c r="E38" i="4" s="1"/>
  <c r="E39" i="4" s="1"/>
  <c r="E40" i="4" s="1"/>
  <c r="H34" i="4" l="1"/>
  <c r="I34" i="4" s="1"/>
  <c r="J33" i="4"/>
  <c r="E41" i="4"/>
  <c r="E42" i="4" s="1"/>
  <c r="E43" i="4" s="1"/>
  <c r="E44" i="4" s="1"/>
  <c r="G40" i="4"/>
  <c r="H35" i="4" l="1"/>
  <c r="I35" i="4" s="1"/>
  <c r="J34" i="4"/>
  <c r="H36" i="4" l="1"/>
  <c r="I36" i="4" s="1"/>
  <c r="J35" i="4"/>
  <c r="H37" i="4" l="1"/>
  <c r="I37" i="4" s="1"/>
  <c r="J36" i="4"/>
  <c r="H38" i="4" l="1"/>
  <c r="I38" i="4" s="1"/>
  <c r="J37" i="4"/>
  <c r="H39" i="4" l="1"/>
  <c r="I39" i="4" s="1"/>
  <c r="J38" i="4"/>
  <c r="J39" i="4" l="1"/>
  <c r="H40" i="4"/>
  <c r="I40" i="4" s="1"/>
  <c r="H41" i="4" l="1"/>
  <c r="I41" i="4" s="1"/>
  <c r="J40" i="4"/>
  <c r="H42" i="4" l="1"/>
  <c r="J41" i="4"/>
  <c r="I42" i="4" l="1"/>
  <c r="J42" i="4" s="1"/>
  <c r="H43" i="4"/>
  <c r="I43" i="4" s="1"/>
  <c r="H45" i="4" l="1"/>
  <c r="E19" i="4" s="1"/>
  <c r="H44" i="4"/>
  <c r="I44" i="4" s="1"/>
  <c r="J43" i="4"/>
  <c r="J45" i="4" l="1"/>
  <c r="E21" i="4" s="1"/>
  <c r="E23" i="4" s="1"/>
  <c r="J44" i="4"/>
</calcChain>
</file>

<file path=xl/sharedStrings.xml><?xml version="1.0" encoding="utf-8"?>
<sst xmlns="http://schemas.openxmlformats.org/spreadsheetml/2006/main" count="39" uniqueCount="36">
  <si>
    <t>PLAZO</t>
  </si>
  <si>
    <t>APORTE MENSUAL</t>
  </si>
  <si>
    <t>CAPITAL AHORRADO</t>
  </si>
  <si>
    <t>INTERES GENERADO</t>
  </si>
  <si>
    <t>TASA</t>
  </si>
  <si>
    <t>Periodo</t>
  </si>
  <si>
    <t>Aporte Mensual</t>
  </si>
  <si>
    <t>Saldo Acumulado</t>
  </si>
  <si>
    <t>Si</t>
  </si>
  <si>
    <t>Costa</t>
  </si>
  <si>
    <t>Ene</t>
  </si>
  <si>
    <t>No</t>
  </si>
  <si>
    <t>Sierra</t>
  </si>
  <si>
    <t>Feb</t>
  </si>
  <si>
    <t>SIMULADOR CUENTA AHORRO META DÉCIMOS</t>
  </si>
  <si>
    <t>Mar</t>
  </si>
  <si>
    <t>Abr</t>
  </si>
  <si>
    <t>May</t>
  </si>
  <si>
    <t>REGION</t>
  </si>
  <si>
    <t>Jun</t>
  </si>
  <si>
    <t>Jul</t>
  </si>
  <si>
    <t>Ago</t>
  </si>
  <si>
    <t>Sep</t>
  </si>
  <si>
    <t>MES DE INICIO</t>
  </si>
  <si>
    <t>Oct</t>
  </si>
  <si>
    <t>Nov</t>
  </si>
  <si>
    <t>Dic</t>
  </si>
  <si>
    <t>Mes No Tomar en cuenta</t>
  </si>
  <si>
    <t>Valor a 
retirar en mes del décimo</t>
  </si>
  <si>
    <t>Valor definitivo 
de retiro</t>
  </si>
  <si>
    <t>Saldo Acumulado Final</t>
  </si>
  <si>
    <t>Interes 
Ganado</t>
  </si>
  <si>
    <t>Interes  
Acumulado</t>
  </si>
  <si>
    <t>*El simulador genera los intereses calculando que comienza el ahorro el día 1 del Mes de Inicio.</t>
  </si>
  <si>
    <t>VA A REINVERTIR SU DECIMO 4TO?</t>
  </si>
  <si>
    <t>TOTAL A RECIBIR EN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</si>
</sst>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\ &quot;MESES&quot;"/>
    <numFmt numFmtId="165" formatCode="&quot;USD&quot;\ #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vertical="center"/>
    </xf>
    <xf numFmtId="165" fontId="6" fillId="3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</xf>
    <xf numFmtId="43" fontId="2" fillId="0" borderId="10" xfId="1" applyFont="1" applyBorder="1" applyAlignment="1" applyProtection="1">
      <alignment horizontal="center" vertical="center"/>
    </xf>
    <xf numFmtId="164" fontId="2" fillId="0" borderId="9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2" fontId="2" fillId="0" borderId="0" xfId="0" applyNumberFormat="1" applyFont="1" applyAlignment="1" applyProtection="1">
      <alignment vertical="center"/>
    </xf>
    <xf numFmtId="2" fontId="2" fillId="0" borderId="0" xfId="0" applyNumberFormat="1" applyFont="1" applyAlignment="1" applyProtection="1">
      <alignment horizontal="center" vertical="center"/>
    </xf>
    <xf numFmtId="43" fontId="2" fillId="0" borderId="0" xfId="0" applyNumberFormat="1" applyFont="1" applyAlignment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10" fontId="6" fillId="3" borderId="9" xfId="2" applyNumberFormat="1" applyFont="1" applyFill="1" applyBorder="1" applyAlignment="1" applyProtection="1">
      <alignment horizontal="center" vertical="center"/>
      <protection locked="0"/>
    </xf>
    <xf numFmtId="10" fontId="5" fillId="4" borderId="9" xfId="2" applyNumberFormat="1" applyFont="1" applyFill="1" applyBorder="1" applyAlignment="1" applyProtection="1">
      <alignment horizontal="center" vertical="center"/>
    </xf>
    <xf numFmtId="165" fontId="2" fillId="4" borderId="9" xfId="0" applyNumberFormat="1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showGridLines="0" showRowColHeaders="0" tabSelected="1" topLeftCell="A2" workbookViewId="0">
      <selection activeCell="E19" sqref="E19"/>
    </sheetView>
  </sheetViews>
  <sheetFormatPr baseColWidth="10" defaultColWidth="0" defaultRowHeight="15.75" zeroHeight="1" x14ac:dyDescent="0.25"/>
  <cols>
    <col min="1" max="1" width="2.28515625" style="6" customWidth="1"/>
    <col min="2" max="2" width="0.85546875" style="1" customWidth="1"/>
    <col min="3" max="3" width="4" style="1" customWidth="1"/>
    <col min="4" max="4" width="35.28515625" style="1" customWidth="1"/>
    <col min="5" max="5" width="21.140625" style="1" customWidth="1"/>
    <col min="6" max="6" width="3.7109375" style="1" customWidth="1"/>
    <col min="7" max="7" width="4.140625" style="1" customWidth="1"/>
    <col min="8" max="16384" width="11.42578125" style="1" hidden="1"/>
  </cols>
  <sheetData>
    <row r="1" spans="1:15" hidden="1" x14ac:dyDescent="0.25"/>
    <row r="2" spans="1:15" ht="16.5" thickBot="1" x14ac:dyDescent="0.3">
      <c r="H2" s="1" t="s">
        <v>8</v>
      </c>
      <c r="I2" s="1">
        <v>366</v>
      </c>
      <c r="K2" s="1" t="s">
        <v>9</v>
      </c>
      <c r="L2" s="1">
        <v>3</v>
      </c>
      <c r="N2" s="1" t="s">
        <v>10</v>
      </c>
      <c r="O2" s="1">
        <v>1</v>
      </c>
    </row>
    <row r="3" spans="1:15" x14ac:dyDescent="0.25">
      <c r="C3" s="11"/>
      <c r="D3" s="12"/>
      <c r="E3" s="12"/>
      <c r="F3" s="13"/>
      <c r="H3" s="1" t="s">
        <v>11</v>
      </c>
      <c r="I3" s="1">
        <v>0</v>
      </c>
      <c r="K3" s="1" t="s">
        <v>12</v>
      </c>
      <c r="L3" s="1">
        <v>8</v>
      </c>
      <c r="N3" s="1" t="s">
        <v>13</v>
      </c>
      <c r="O3" s="1">
        <v>2</v>
      </c>
    </row>
    <row r="4" spans="1:15" ht="18.75" x14ac:dyDescent="0.25">
      <c r="C4" s="31" t="s">
        <v>14</v>
      </c>
      <c r="D4" s="32"/>
      <c r="E4" s="32"/>
      <c r="F4" s="33"/>
      <c r="N4" s="1" t="s">
        <v>15</v>
      </c>
      <c r="O4" s="1">
        <v>3</v>
      </c>
    </row>
    <row r="5" spans="1:15" ht="16.5" thickBot="1" x14ac:dyDescent="0.3">
      <c r="C5" s="2"/>
      <c r="D5" s="3"/>
      <c r="E5" s="3"/>
      <c r="F5" s="4"/>
      <c r="N5" s="1" t="s">
        <v>16</v>
      </c>
      <c r="O5" s="1">
        <v>4</v>
      </c>
    </row>
    <row r="6" spans="1:15" ht="16.5" thickBot="1" x14ac:dyDescent="0.3">
      <c r="A6" s="1"/>
      <c r="C6" s="14"/>
      <c r="D6" s="15"/>
      <c r="E6" s="16"/>
      <c r="F6" s="17"/>
      <c r="N6" s="1" t="s">
        <v>17</v>
      </c>
      <c r="O6" s="1">
        <v>5</v>
      </c>
    </row>
    <row r="7" spans="1:15" ht="16.5" thickBot="1" x14ac:dyDescent="0.3">
      <c r="A7" s="1"/>
      <c r="C7" s="14"/>
      <c r="D7" s="15" t="s">
        <v>18</v>
      </c>
      <c r="E7" s="5" t="s">
        <v>12</v>
      </c>
      <c r="F7" s="18"/>
      <c r="G7" s="19"/>
      <c r="N7" s="1" t="s">
        <v>19</v>
      </c>
      <c r="O7" s="1">
        <v>6</v>
      </c>
    </row>
    <row r="8" spans="1:15" ht="16.5" thickBot="1" x14ac:dyDescent="0.3">
      <c r="A8" s="1"/>
      <c r="C8" s="14"/>
      <c r="D8" s="15"/>
      <c r="E8" s="20"/>
      <c r="F8" s="17"/>
      <c r="N8" s="1" t="s">
        <v>20</v>
      </c>
      <c r="O8" s="1">
        <v>7</v>
      </c>
    </row>
    <row r="9" spans="1:15" ht="16.5" thickBot="1" x14ac:dyDescent="0.3">
      <c r="A9" s="1"/>
      <c r="C9" s="14"/>
      <c r="D9" s="15" t="s">
        <v>1</v>
      </c>
      <c r="E9" s="5">
        <v>100</v>
      </c>
      <c r="F9" s="17"/>
      <c r="N9" s="1" t="s">
        <v>21</v>
      </c>
      <c r="O9" s="1">
        <v>8</v>
      </c>
    </row>
    <row r="10" spans="1:15" ht="16.5" thickBot="1" x14ac:dyDescent="0.3">
      <c r="A10" s="1"/>
      <c r="C10" s="14"/>
      <c r="D10" s="15"/>
      <c r="E10" s="20"/>
      <c r="F10" s="17"/>
      <c r="N10" s="1" t="s">
        <v>22</v>
      </c>
      <c r="O10" s="1">
        <v>9</v>
      </c>
    </row>
    <row r="11" spans="1:15" ht="16.5" thickBot="1" x14ac:dyDescent="0.3">
      <c r="A11" s="1"/>
      <c r="C11" s="14"/>
      <c r="D11" s="15" t="s">
        <v>23</v>
      </c>
      <c r="E11" s="27" t="s">
        <v>10</v>
      </c>
      <c r="F11" s="17"/>
      <c r="N11" s="1" t="s">
        <v>24</v>
      </c>
      <c r="O11" s="1">
        <v>10</v>
      </c>
    </row>
    <row r="12" spans="1:15" ht="16.5" thickBot="1" x14ac:dyDescent="0.3">
      <c r="A12" s="1"/>
      <c r="C12" s="14"/>
      <c r="D12" s="15"/>
      <c r="E12" s="20"/>
      <c r="F12" s="17"/>
      <c r="N12" s="1" t="s">
        <v>25</v>
      </c>
      <c r="O12" s="1">
        <v>11</v>
      </c>
    </row>
    <row r="13" spans="1:15" ht="16.5" thickBot="1" x14ac:dyDescent="0.3">
      <c r="A13" s="1"/>
      <c r="C13" s="14"/>
      <c r="D13" s="15" t="s">
        <v>34</v>
      </c>
      <c r="E13" s="28" t="s">
        <v>8</v>
      </c>
      <c r="F13" s="17"/>
      <c r="N13" s="1" t="s">
        <v>26</v>
      </c>
      <c r="O13" s="1">
        <v>12</v>
      </c>
    </row>
    <row r="14" spans="1:15" ht="16.5" thickBot="1" x14ac:dyDescent="0.3">
      <c r="A14" s="1"/>
      <c r="C14" s="14"/>
      <c r="D14" s="15"/>
      <c r="E14" s="20"/>
      <c r="F14" s="17"/>
    </row>
    <row r="15" spans="1:15" ht="16.5" thickBot="1" x14ac:dyDescent="0.3">
      <c r="A15" s="1"/>
      <c r="C15" s="14"/>
      <c r="D15" s="15" t="s">
        <v>4</v>
      </c>
      <c r="E15" s="29">
        <v>5.5E-2</v>
      </c>
      <c r="F15" s="17"/>
    </row>
    <row r="16" spans="1:15" ht="16.5" hidden="1" thickBot="1" x14ac:dyDescent="0.3">
      <c r="A16" s="1"/>
      <c r="C16" s="14"/>
      <c r="D16" s="15"/>
      <c r="E16" s="20"/>
      <c r="F16" s="17"/>
    </row>
    <row r="17" spans="1:10" ht="16.5" hidden="1" thickBot="1" x14ac:dyDescent="0.3">
      <c r="A17" s="1"/>
      <c r="C17" s="14"/>
      <c r="D17" s="15" t="s">
        <v>0</v>
      </c>
      <c r="E17" s="10">
        <f>12-VLOOKUP(E11,N2:O13,2,FALSE)</f>
        <v>11</v>
      </c>
      <c r="F17" s="17"/>
    </row>
    <row r="18" spans="1:10" ht="16.5" thickBot="1" x14ac:dyDescent="0.3">
      <c r="A18" s="1"/>
      <c r="C18" s="14"/>
      <c r="D18" s="15"/>
      <c r="E18" s="20"/>
      <c r="F18" s="17"/>
    </row>
    <row r="19" spans="1:10" ht="16.5" thickBot="1" x14ac:dyDescent="0.3">
      <c r="A19" s="1"/>
      <c r="C19" s="14"/>
      <c r="D19" s="15" t="s">
        <v>2</v>
      </c>
      <c r="E19" s="30">
        <f>+H45</f>
        <v>1100</v>
      </c>
      <c r="F19" s="17"/>
    </row>
    <row r="20" spans="1:10" ht="16.5" thickBot="1" x14ac:dyDescent="0.3">
      <c r="A20" s="1"/>
      <c r="C20" s="14"/>
      <c r="D20" s="15"/>
      <c r="E20" s="16"/>
      <c r="F20" s="17"/>
    </row>
    <row r="21" spans="1:10" ht="16.5" thickBot="1" x14ac:dyDescent="0.3">
      <c r="A21" s="1"/>
      <c r="C21" s="14"/>
      <c r="D21" s="15" t="s">
        <v>3</v>
      </c>
      <c r="E21" s="30">
        <f>+J45</f>
        <v>31.069999999999997</v>
      </c>
      <c r="F21" s="17"/>
    </row>
    <row r="22" spans="1:10" ht="16.5" thickBot="1" x14ac:dyDescent="0.3">
      <c r="A22" s="1"/>
      <c r="C22" s="14"/>
      <c r="D22" s="15"/>
      <c r="E22" s="16"/>
      <c r="F22" s="17"/>
    </row>
    <row r="23" spans="1:10" ht="16.5" thickBot="1" x14ac:dyDescent="0.3">
      <c r="A23" s="1"/>
      <c r="C23" s="14"/>
      <c r="D23" s="15" t="s">
        <v>35</v>
      </c>
      <c r="E23" s="30">
        <f>+E21+E19</f>
        <v>1131.07</v>
      </c>
      <c r="F23" s="17"/>
    </row>
    <row r="24" spans="1:10" ht="16.5" thickBot="1" x14ac:dyDescent="0.3">
      <c r="A24" s="1"/>
      <c r="C24" s="21"/>
      <c r="D24" s="22"/>
      <c r="E24" s="22"/>
      <c r="F24" s="23"/>
    </row>
    <row r="25" spans="1:10" x14ac:dyDescent="0.25">
      <c r="A25" s="1"/>
    </row>
    <row r="26" spans="1:10" x14ac:dyDescent="0.25">
      <c r="A26" s="1"/>
    </row>
    <row r="27" spans="1:10" hidden="1" x14ac:dyDescent="0.25">
      <c r="A27" s="19"/>
      <c r="B27" s="19" t="s">
        <v>33</v>
      </c>
    </row>
    <row r="28" spans="1:10" hidden="1" x14ac:dyDescent="0.25">
      <c r="A28" s="1"/>
    </row>
    <row r="29" spans="1:10" hidden="1" x14ac:dyDescent="0.25">
      <c r="A29" s="1"/>
    </row>
    <row r="30" spans="1:10" hidden="1" x14ac:dyDescent="0.25">
      <c r="A30" s="1"/>
    </row>
    <row r="31" spans="1:10" hidden="1" x14ac:dyDescent="0.25">
      <c r="A31" s="1"/>
    </row>
    <row r="32" spans="1:10" s="6" customFormat="1" ht="283.5" hidden="1" x14ac:dyDescent="0.25">
      <c r="B32" s="7" t="s">
        <v>27</v>
      </c>
      <c r="C32" s="8" t="s">
        <v>5</v>
      </c>
      <c r="D32" s="8" t="s">
        <v>6</v>
      </c>
      <c r="E32" s="8" t="s">
        <v>7</v>
      </c>
      <c r="F32" s="7" t="s">
        <v>28</v>
      </c>
      <c r="G32" s="7" t="s">
        <v>29</v>
      </c>
      <c r="H32" s="7" t="s">
        <v>30</v>
      </c>
      <c r="I32" s="7" t="s">
        <v>31</v>
      </c>
      <c r="J32" s="7" t="s">
        <v>32</v>
      </c>
    </row>
    <row r="33" spans="1:12" hidden="1" x14ac:dyDescent="0.25">
      <c r="A33" s="1"/>
      <c r="B33" s="1">
        <f>VLOOKUP(E11,N2:O13,2,FALSE)-1</f>
        <v>0</v>
      </c>
      <c r="C33" s="8">
        <v>1</v>
      </c>
      <c r="D33" s="8">
        <f t="shared" ref="D33:D44" si="0">IF(C33&lt;=$B$33,0,$E$9)</f>
        <v>100</v>
      </c>
      <c r="E33" s="8">
        <f>D33</f>
        <v>100</v>
      </c>
      <c r="F33" s="8"/>
      <c r="G33" s="8"/>
      <c r="H33" s="8">
        <f>D33</f>
        <v>100</v>
      </c>
      <c r="I33" s="9">
        <f>ROUND(H33*$E$15/360,2)*31</f>
        <v>0.62</v>
      </c>
      <c r="J33" s="9">
        <f>I33</f>
        <v>0.62</v>
      </c>
    </row>
    <row r="34" spans="1:12" hidden="1" x14ac:dyDescent="0.25">
      <c r="A34" s="1"/>
      <c r="C34" s="8">
        <v>2</v>
      </c>
      <c r="D34" s="8">
        <f t="shared" si="0"/>
        <v>100</v>
      </c>
      <c r="E34" s="8">
        <f t="shared" ref="E34:E44" si="1">E33+D34</f>
        <v>200</v>
      </c>
      <c r="F34" s="8"/>
      <c r="G34" s="8"/>
      <c r="H34" s="8">
        <f>+H33+D34</f>
        <v>200</v>
      </c>
      <c r="I34" s="9">
        <f>ROUND(H34*$E$15/360,2)*28</f>
        <v>0.84</v>
      </c>
      <c r="J34" s="9">
        <f t="shared" ref="J34:J44" si="2">J33+I34</f>
        <v>1.46</v>
      </c>
    </row>
    <row r="35" spans="1:12" hidden="1" x14ac:dyDescent="0.25">
      <c r="A35" s="1"/>
      <c r="C35" s="8">
        <v>3</v>
      </c>
      <c r="D35" s="8">
        <f t="shared" si="0"/>
        <v>100</v>
      </c>
      <c r="E35" s="8">
        <f t="shared" si="1"/>
        <v>300</v>
      </c>
      <c r="F35" s="8">
        <f>IF(E7="Costa",IF(E13="no",$I$2,0),0)</f>
        <v>0</v>
      </c>
      <c r="G35" s="8">
        <f>IF(F35&gt;0,IF(E35&lt;F35,E35,F35),0)</f>
        <v>0</v>
      </c>
      <c r="H35" s="8">
        <f>+H34+D35-G35</f>
        <v>300</v>
      </c>
      <c r="I35" s="9">
        <f>ROUND(H35*$E$15/360,2)*31</f>
        <v>1.55</v>
      </c>
      <c r="J35" s="9">
        <f t="shared" si="2"/>
        <v>3.01</v>
      </c>
    </row>
    <row r="36" spans="1:12" hidden="1" x14ac:dyDescent="0.25">
      <c r="A36" s="1"/>
      <c r="C36" s="8">
        <v>4</v>
      </c>
      <c r="D36" s="8">
        <f t="shared" si="0"/>
        <v>100</v>
      </c>
      <c r="E36" s="8">
        <f t="shared" si="1"/>
        <v>400</v>
      </c>
      <c r="F36" s="8"/>
      <c r="G36" s="8"/>
      <c r="H36" s="8">
        <f>+H35+D36</f>
        <v>400</v>
      </c>
      <c r="I36" s="9">
        <f>ROUND(H36*$E$15/360,2)*30</f>
        <v>1.7999999999999998</v>
      </c>
      <c r="J36" s="9">
        <f t="shared" si="2"/>
        <v>4.8099999999999996</v>
      </c>
    </row>
    <row r="37" spans="1:12" hidden="1" x14ac:dyDescent="0.25">
      <c r="A37" s="1"/>
      <c r="C37" s="8">
        <v>5</v>
      </c>
      <c r="D37" s="8">
        <f t="shared" si="0"/>
        <v>100</v>
      </c>
      <c r="E37" s="8">
        <f t="shared" si="1"/>
        <v>500</v>
      </c>
      <c r="F37" s="8"/>
      <c r="G37" s="8"/>
      <c r="H37" s="8">
        <f>+H36+D37</f>
        <v>500</v>
      </c>
      <c r="I37" s="9">
        <f>ROUND(H37*$E$15/360,2)*31</f>
        <v>2.48</v>
      </c>
      <c r="J37" s="9">
        <f t="shared" si="2"/>
        <v>7.2899999999999991</v>
      </c>
    </row>
    <row r="38" spans="1:12" hidden="1" x14ac:dyDescent="0.25">
      <c r="A38" s="1"/>
      <c r="C38" s="8">
        <v>6</v>
      </c>
      <c r="D38" s="8">
        <f t="shared" si="0"/>
        <v>100</v>
      </c>
      <c r="E38" s="8">
        <f t="shared" si="1"/>
        <v>600</v>
      </c>
      <c r="F38" s="8"/>
      <c r="G38" s="8"/>
      <c r="H38" s="8">
        <f>+H37+D38</f>
        <v>600</v>
      </c>
      <c r="I38" s="9">
        <f>ROUND(H38*$E$15/360,2)*30</f>
        <v>2.6999999999999997</v>
      </c>
      <c r="J38" s="9">
        <f t="shared" si="2"/>
        <v>9.9899999999999984</v>
      </c>
    </row>
    <row r="39" spans="1:12" hidden="1" x14ac:dyDescent="0.25">
      <c r="A39" s="1"/>
      <c r="C39" s="8">
        <v>7</v>
      </c>
      <c r="D39" s="8">
        <f t="shared" si="0"/>
        <v>100</v>
      </c>
      <c r="E39" s="8">
        <f t="shared" si="1"/>
        <v>700</v>
      </c>
      <c r="F39" s="8"/>
      <c r="G39" s="8"/>
      <c r="H39" s="8">
        <f>+H38+D39</f>
        <v>700</v>
      </c>
      <c r="I39" s="9">
        <f>ROUND(H39*$E$15/360,2)*31</f>
        <v>3.41</v>
      </c>
      <c r="J39" s="9">
        <f t="shared" si="2"/>
        <v>13.399999999999999</v>
      </c>
    </row>
    <row r="40" spans="1:12" hidden="1" x14ac:dyDescent="0.25">
      <c r="A40" s="1"/>
      <c r="C40" s="8">
        <v>8</v>
      </c>
      <c r="D40" s="8">
        <f t="shared" si="0"/>
        <v>100</v>
      </c>
      <c r="E40" s="8">
        <f>E39+D40</f>
        <v>800</v>
      </c>
      <c r="F40" s="8">
        <f>IF(E7="Sierra",IF(E13="no",$I$2,0),0)</f>
        <v>0</v>
      </c>
      <c r="G40" s="8">
        <f>IF(F40&gt;0,IF(E40&lt;F40,E40,F40),0)</f>
        <v>0</v>
      </c>
      <c r="H40" s="8">
        <f>+H39+D40-G40</f>
        <v>800</v>
      </c>
      <c r="I40" s="9">
        <f>ROUND(H40*$E$15/360,2)*31</f>
        <v>3.7199999999999998</v>
      </c>
      <c r="J40" s="9">
        <f t="shared" si="2"/>
        <v>17.119999999999997</v>
      </c>
    </row>
    <row r="41" spans="1:12" hidden="1" x14ac:dyDescent="0.25">
      <c r="A41" s="1"/>
      <c r="C41" s="8">
        <v>9</v>
      </c>
      <c r="D41" s="8">
        <f t="shared" si="0"/>
        <v>100</v>
      </c>
      <c r="E41" s="8">
        <f t="shared" si="1"/>
        <v>900</v>
      </c>
      <c r="F41" s="8"/>
      <c r="G41" s="8"/>
      <c r="H41" s="8">
        <f>+H40+D41</f>
        <v>900</v>
      </c>
      <c r="I41" s="9">
        <f>ROUND(H41*$E$15/360,2)*30</f>
        <v>4.2</v>
      </c>
      <c r="J41" s="9">
        <f>J40+I41</f>
        <v>21.319999999999997</v>
      </c>
      <c r="L41" s="24"/>
    </row>
    <row r="42" spans="1:12" hidden="1" x14ac:dyDescent="0.25">
      <c r="A42" s="1"/>
      <c r="C42" s="8">
        <v>10</v>
      </c>
      <c r="D42" s="8">
        <f t="shared" si="0"/>
        <v>100</v>
      </c>
      <c r="E42" s="8">
        <f t="shared" si="1"/>
        <v>1000</v>
      </c>
      <c r="F42" s="8"/>
      <c r="G42" s="8"/>
      <c r="H42" s="8">
        <f>+H41+D42</f>
        <v>1000</v>
      </c>
      <c r="I42" s="9">
        <f>ROUND(H42*$E$15/360,2)*31</f>
        <v>4.6499999999999995</v>
      </c>
      <c r="J42" s="9">
        <f t="shared" si="2"/>
        <v>25.969999999999995</v>
      </c>
      <c r="L42" s="24"/>
    </row>
    <row r="43" spans="1:12" hidden="1" x14ac:dyDescent="0.25">
      <c r="A43" s="1"/>
      <c r="C43" s="8">
        <v>11</v>
      </c>
      <c r="D43" s="8">
        <f t="shared" si="0"/>
        <v>100</v>
      </c>
      <c r="E43" s="8">
        <f t="shared" si="1"/>
        <v>1100</v>
      </c>
      <c r="F43" s="8"/>
      <c r="G43" s="8"/>
      <c r="H43" s="8">
        <f>+H42+D43</f>
        <v>1100</v>
      </c>
      <c r="I43" s="9">
        <f>ROUND(H43*$E$15/360,2)*30</f>
        <v>5.1000000000000005</v>
      </c>
      <c r="J43" s="9">
        <f t="shared" si="2"/>
        <v>31.069999999999997</v>
      </c>
    </row>
    <row r="44" spans="1:12" hidden="1" x14ac:dyDescent="0.25">
      <c r="A44" s="1"/>
      <c r="C44" s="8">
        <v>12</v>
      </c>
      <c r="D44" s="8">
        <f t="shared" si="0"/>
        <v>100</v>
      </c>
      <c r="E44" s="8">
        <f t="shared" si="1"/>
        <v>1200</v>
      </c>
      <c r="F44" s="8"/>
      <c r="G44" s="8"/>
      <c r="H44" s="8">
        <f>+H43+D44</f>
        <v>1200</v>
      </c>
      <c r="I44" s="9">
        <f t="shared" ref="I44" si="3">H44*$E$15/12</f>
        <v>5.5</v>
      </c>
      <c r="J44" s="9">
        <f t="shared" si="2"/>
        <v>36.569999999999993</v>
      </c>
    </row>
    <row r="45" spans="1:12" hidden="1" x14ac:dyDescent="0.25">
      <c r="A45" s="1"/>
      <c r="C45" s="6"/>
      <c r="D45" s="6"/>
      <c r="E45" s="6"/>
      <c r="F45" s="25"/>
      <c r="G45" s="25"/>
      <c r="H45" s="8">
        <f>+H43</f>
        <v>1100</v>
      </c>
      <c r="J45" s="9">
        <f>+J43</f>
        <v>31.069999999999997</v>
      </c>
    </row>
    <row r="46" spans="1:12" hidden="1" x14ac:dyDescent="0.25">
      <c r="A46" s="1"/>
      <c r="C46" s="6"/>
      <c r="D46" s="6"/>
      <c r="E46" s="6"/>
      <c r="F46" s="25"/>
      <c r="G46" s="25"/>
    </row>
    <row r="47" spans="1:12" hidden="1" x14ac:dyDescent="0.25">
      <c r="A47" s="1"/>
      <c r="C47" s="6"/>
      <c r="D47" s="6"/>
      <c r="E47" s="6"/>
      <c r="F47" s="25"/>
      <c r="G47" s="25"/>
      <c r="J47" s="26"/>
    </row>
    <row r="48" spans="1:12" hidden="1" x14ac:dyDescent="0.25">
      <c r="A48" s="1"/>
      <c r="C48" s="6"/>
      <c r="D48" s="6"/>
      <c r="E48" s="6"/>
      <c r="F48" s="25"/>
      <c r="G48" s="25"/>
    </row>
    <row r="49" spans="1:7" hidden="1" x14ac:dyDescent="0.25">
      <c r="A49" s="1"/>
      <c r="C49" s="6"/>
      <c r="D49" s="6"/>
      <c r="E49" s="6"/>
      <c r="F49" s="25"/>
      <c r="G49" s="25"/>
    </row>
    <row r="50" spans="1:7" hidden="1" x14ac:dyDescent="0.25">
      <c r="A50" s="1"/>
      <c r="C50" s="6"/>
      <c r="D50" s="6"/>
      <c r="E50" s="6"/>
      <c r="F50" s="25"/>
      <c r="G50" s="25"/>
    </row>
    <row r="51" spans="1:7" hidden="1" x14ac:dyDescent="0.25">
      <c r="A51" s="1"/>
      <c r="C51" s="6"/>
      <c r="D51" s="6"/>
      <c r="E51" s="6"/>
      <c r="F51" s="25"/>
      <c r="G51" s="25"/>
    </row>
    <row r="52" spans="1:7" hidden="1" x14ac:dyDescent="0.25">
      <c r="C52" s="6"/>
      <c r="D52" s="6"/>
      <c r="E52" s="6"/>
      <c r="F52" s="25"/>
      <c r="G52" s="25"/>
    </row>
    <row r="53" spans="1:7" hidden="1" x14ac:dyDescent="0.25">
      <c r="C53" s="6"/>
      <c r="D53" s="6"/>
      <c r="E53" s="6"/>
      <c r="F53" s="25"/>
      <c r="G53" s="25"/>
    </row>
    <row r="54" spans="1:7" hidden="1" x14ac:dyDescent="0.25">
      <c r="C54" s="6"/>
      <c r="D54" s="6"/>
      <c r="E54" s="6"/>
      <c r="F54" s="25"/>
      <c r="G54" s="25"/>
    </row>
    <row r="55" spans="1:7" hidden="1" x14ac:dyDescent="0.25">
      <c r="C55" s="6"/>
      <c r="D55" s="6"/>
      <c r="E55" s="6"/>
      <c r="F55" s="25"/>
      <c r="G55" s="25"/>
    </row>
    <row r="56" spans="1:7" hidden="1" x14ac:dyDescent="0.25">
      <c r="C56" s="6"/>
      <c r="D56" s="6"/>
      <c r="E56" s="6"/>
      <c r="F56" s="25"/>
      <c r="G56" s="25"/>
    </row>
    <row r="57" spans="1:7" hidden="1" x14ac:dyDescent="0.25">
      <c r="C57" s="6"/>
      <c r="D57" s="6"/>
      <c r="E57" s="6"/>
      <c r="F57" s="25"/>
      <c r="G57" s="25"/>
    </row>
    <row r="58" spans="1:7" hidden="1" x14ac:dyDescent="0.25">
      <c r="C58" s="6"/>
      <c r="D58" s="6"/>
      <c r="E58" s="6"/>
      <c r="F58" s="25"/>
      <c r="G58" s="25"/>
    </row>
    <row r="59" spans="1:7" hidden="1" x14ac:dyDescent="0.25">
      <c r="C59" s="6"/>
      <c r="D59" s="6"/>
      <c r="E59" s="6"/>
      <c r="F59" s="25"/>
      <c r="G59" s="25"/>
    </row>
    <row r="60" spans="1:7" hidden="1" x14ac:dyDescent="0.25">
      <c r="C60" s="6"/>
      <c r="D60" s="6"/>
      <c r="E60" s="6"/>
      <c r="F60" s="25"/>
      <c r="G60" s="25"/>
    </row>
    <row r="61" spans="1:7" hidden="1" x14ac:dyDescent="0.25">
      <c r="C61" s="6"/>
      <c r="D61" s="6"/>
      <c r="E61" s="6"/>
      <c r="F61" s="25"/>
      <c r="G61" s="25"/>
    </row>
    <row r="62" spans="1:7" hidden="1" x14ac:dyDescent="0.25">
      <c r="C62" s="6"/>
      <c r="D62" s="6"/>
      <c r="E62" s="6"/>
      <c r="F62" s="25"/>
      <c r="G62" s="25"/>
    </row>
    <row r="63" spans="1:7" hidden="1" x14ac:dyDescent="0.25">
      <c r="C63" s="6"/>
      <c r="D63" s="6"/>
      <c r="E63" s="6"/>
      <c r="F63" s="25"/>
      <c r="G63" s="25"/>
    </row>
    <row r="64" spans="1:7" hidden="1" x14ac:dyDescent="0.25">
      <c r="C64" s="6"/>
      <c r="D64" s="6"/>
      <c r="E64" s="6"/>
      <c r="F64" s="25"/>
      <c r="G64" s="25"/>
    </row>
    <row r="65" spans="3:7" hidden="1" x14ac:dyDescent="0.25">
      <c r="C65" s="6"/>
      <c r="D65" s="6"/>
      <c r="E65" s="6"/>
      <c r="F65" s="25"/>
      <c r="G65" s="25"/>
    </row>
    <row r="66" spans="3:7" hidden="1" x14ac:dyDescent="0.25">
      <c r="C66" s="6"/>
      <c r="D66" s="6"/>
      <c r="E66" s="6"/>
      <c r="F66" s="25"/>
      <c r="G66" s="25"/>
    </row>
    <row r="67" spans="3:7" hidden="1" x14ac:dyDescent="0.25">
      <c r="C67" s="6"/>
      <c r="D67" s="6"/>
      <c r="E67" s="6"/>
      <c r="F67" s="25"/>
      <c r="G67" s="25"/>
    </row>
    <row r="68" spans="3:7" hidden="1" x14ac:dyDescent="0.25">
      <c r="C68" s="6"/>
      <c r="D68" s="6"/>
      <c r="E68" s="6"/>
      <c r="F68" s="25"/>
      <c r="G68" s="25"/>
    </row>
  </sheetData>
  <mergeCells count="1">
    <mergeCell ref="C4:F4"/>
  </mergeCells>
  <dataValidations count="5">
    <dataValidation operator="equal" allowBlank="1" showInputMessage="1" showErrorMessage="1" sqref="E21 E23"/>
    <dataValidation type="decimal" operator="greaterThanOrEqual" allowBlank="1" showInputMessage="1" showErrorMessage="1" error="Monto mínimo de aporte $30" sqref="E9">
      <formula1>30</formula1>
    </dataValidation>
    <dataValidation type="list" operator="greaterThanOrEqual" allowBlank="1" showInputMessage="1" showErrorMessage="1" errorTitle="Simulador Ahorro Meta" sqref="E7">
      <formula1>$K$2:$K$3</formula1>
    </dataValidation>
    <dataValidation type="list" allowBlank="1" showInputMessage="1" showErrorMessage="1" sqref="E11">
      <formula1>$N$2:$N$13</formula1>
    </dataValidation>
    <dataValidation type="list" allowBlank="1" showInputMessage="1" showErrorMessage="1" sqref="E13">
      <formula1>$H$2:$H$3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AhorroMetaDecimo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Granda</dc:creator>
  <cp:lastModifiedBy>andersp</cp:lastModifiedBy>
  <dcterms:created xsi:type="dcterms:W3CDTF">2016-12-21T20:02:34Z</dcterms:created>
  <dcterms:modified xsi:type="dcterms:W3CDTF">2017-02-03T23:04:13Z</dcterms:modified>
</cp:coreProperties>
</file>